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0" activeTab="4"/>
  </bookViews>
  <sheets>
    <sheet name="Sep 13 Framework" sheetId="1" r:id="rId1"/>
    <sheet name="Emissions Notes" sheetId="2" r:id="rId2"/>
    <sheet name="LevelProtectionNotes" sheetId="3" r:id="rId3"/>
    <sheet name="Network Sensitivity" sheetId="4" r:id="rId4"/>
    <sheet name="Section 130" sheetId="5" r:id="rId5"/>
  </sheets>
  <definedNames/>
  <calcPr fullCalcOnLoad="1"/>
</workbook>
</file>

<file path=xl/sharedStrings.xml><?xml version="1.0" encoding="utf-8"?>
<sst xmlns="http://schemas.openxmlformats.org/spreadsheetml/2006/main" count="286" uniqueCount="261">
  <si>
    <t>Common Criteria</t>
  </si>
  <si>
    <t>Increase Risks</t>
  </si>
  <si>
    <t>Safety Record</t>
  </si>
  <si>
    <t>Infrastructure Status</t>
  </si>
  <si>
    <t>Freight Demand</t>
  </si>
  <si>
    <t>People Demand</t>
  </si>
  <si>
    <t>Mobility Barrier</t>
  </si>
  <si>
    <t>Economic</t>
  </si>
  <si>
    <t>Sub Criteria</t>
  </si>
  <si>
    <t>Points</t>
  </si>
  <si>
    <t>2. Number of Mainline Tracks</t>
  </si>
  <si>
    <t>3. Proximity of Emergency Services</t>
  </si>
  <si>
    <t>Safety</t>
  </si>
  <si>
    <t>Mobility</t>
  </si>
  <si>
    <t>Community</t>
  </si>
  <si>
    <t>Emergency responders delayed if no alternate exists. Also, risky driver behavior may rise if better options are not available</t>
  </si>
  <si>
    <t>Risky driver behavior is more problematic with multiple mainline tracks</t>
  </si>
  <si>
    <t>Provides level of current safety infrastructure at crossing</t>
  </si>
  <si>
    <t>Shows freight roadway demand by tonnage</t>
  </si>
  <si>
    <t>Down time shows traffic delay for non-rail traffic. Down time is based on the train type (unit, freight, passenger) and number of trains.</t>
  </si>
  <si>
    <t>Higher density shows higher economic activity</t>
  </si>
  <si>
    <t xml:space="preserve">Higher density shows higher urban activity </t>
  </si>
  <si>
    <t>Higher impact if close to minority populations</t>
  </si>
  <si>
    <t>Higher impact if close to low-income populations</t>
  </si>
  <si>
    <t>How does the crossing impact?</t>
  </si>
  <si>
    <t>Human Health</t>
  </si>
  <si>
    <t>GIS Attribute Full Name</t>
  </si>
  <si>
    <t>Excel Attribute Code</t>
  </si>
  <si>
    <t>Type/Range of Data (for 302 dataset)</t>
  </si>
  <si>
    <t>4. Incident History: Total</t>
  </si>
  <si>
    <t>(EG) "L1 Safety Value: Alternate Crossings"</t>
  </si>
  <si>
    <t>(EI) "L1 Safety Value: Mainline Tracks"</t>
  </si>
  <si>
    <t>(EY) "ProximityToEmergencyServices_Miles"</t>
  </si>
  <si>
    <t>(EV) "Total Accidents"</t>
  </si>
  <si>
    <t>(EU) "Fatalities"</t>
  </si>
  <si>
    <t>(FJ) "FGTSClass"</t>
  </si>
  <si>
    <t>(DW) "L1 Mobility Value: Vehicle (existing)"</t>
  </si>
  <si>
    <t>Criteria</t>
  </si>
  <si>
    <t>(EW) "At Grade Crossings Within 1 Mile"</t>
  </si>
  <si>
    <t>(FE) "ExistingTotalGateDownTime(mins)"</t>
  </si>
  <si>
    <t>(FL) "Employment Density"</t>
  </si>
  <si>
    <t>(FK) "Population Density"</t>
  </si>
  <si>
    <t>(FI) "FirstLast Mile"</t>
  </si>
  <si>
    <t>(FH) "QUIET_ZONE"</t>
  </si>
  <si>
    <t>(FN) "NONWHITE_PER"</t>
  </si>
  <si>
    <t>(FP) "Percent Low Income Population"</t>
  </si>
  <si>
    <t>5. Incident History: Fatalities</t>
  </si>
  <si>
    <t>6. Level of Protection</t>
  </si>
  <si>
    <t>7. Roadway Freight Classification</t>
  </si>
  <si>
    <t>11. Crossing Density</t>
  </si>
  <si>
    <t>12. Gate Down Time</t>
  </si>
  <si>
    <t>13. Employment Density</t>
  </si>
  <si>
    <t>14. First/Last Mile Freight Facilities</t>
  </si>
  <si>
    <t>15. Population Density</t>
  </si>
  <si>
    <t>Sub-Points</t>
  </si>
  <si>
    <t>8. Existing Vehicle Volumes</t>
  </si>
  <si>
    <t>9. Future Vehicle Volumes</t>
  </si>
  <si>
    <t>17. Noise: Quiet Zones</t>
  </si>
  <si>
    <t>18. Percent Minority</t>
  </si>
  <si>
    <t>19. Percent Low-Income</t>
  </si>
  <si>
    <t>Attrib-Points</t>
  </si>
  <si>
    <t>Emergency responders may be delayed if near crossing</t>
  </si>
  <si>
    <t>Provides status of safety record at crossing (all incidents)</t>
  </si>
  <si>
    <t>Provides status of safety record at crossing (fatalities only)</t>
  </si>
  <si>
    <t>Shows existing vehicle demand</t>
  </si>
  <si>
    <t>Shows forecasted future vehicle demand</t>
  </si>
  <si>
    <t>10. Network Sensitivity</t>
  </si>
  <si>
    <t>Shows the relative traffic sensitivity of vehicle network in vicinity of crossing</t>
  </si>
  <si>
    <t>Indicates if multiple nearby crossings could be blocked by one train</t>
  </si>
  <si>
    <t>Economic importance if crossing impacts on first/last mile of freight routes</t>
  </si>
  <si>
    <t>Provides total vehicle emissions expected near crossing due to gate down time and traffic volumes</t>
  </si>
  <si>
    <t>Indicates if possible noise impacts</t>
  </si>
  <si>
    <t>(DY) "L1 Mobility Value: Vehicle (future)"</t>
  </si>
  <si>
    <t>0%pts null/zero; 20%pts T-5; 40% T-4; 60% T-3; 80% T-2; 100% T-1</t>
  </si>
  <si>
    <t>0%pts if zero/blanks; above straightline formula "%=((0.5-0)/(3-0)*X + 0.5"</t>
  </si>
  <si>
    <t>100%pts &gt;18500K (90th%tile); below straighline formula "%=((1-0)/(18500-0))*X"</t>
  </si>
  <si>
    <t>GIS Attribut Short Code</t>
  </si>
  <si>
    <t>sAltGradSep</t>
  </si>
  <si>
    <t>sNumTracks</t>
  </si>
  <si>
    <t>sProxEmergSrv</t>
  </si>
  <si>
    <t>sIncidTotal</t>
  </si>
  <si>
    <t>sIncidFatal</t>
  </si>
  <si>
    <t>sProtection</t>
  </si>
  <si>
    <t>mRdFreightClass</t>
  </si>
  <si>
    <t>mExVehVols</t>
  </si>
  <si>
    <t>mFutVehVols</t>
  </si>
  <si>
    <t>mCrossDen</t>
  </si>
  <si>
    <t>mGateDownTime</t>
  </si>
  <si>
    <t>mNetSense</t>
  </si>
  <si>
    <t>cEmpDen</t>
  </si>
  <si>
    <t>cFLMFreight</t>
  </si>
  <si>
    <t>cPopDen</t>
  </si>
  <si>
    <t>cAnnEmission</t>
  </si>
  <si>
    <t>cNoise</t>
  </si>
  <si>
    <t>cPercLowInc</t>
  </si>
  <si>
    <t>cPercMinority</t>
  </si>
  <si>
    <t>0%pts if zero/blanks; above straightline formula "%=((0.5-0)/(5-0)*X + 0.5"</t>
  </si>
  <si>
    <t>0%pts if zero/blanks; 100% above zero</t>
  </si>
  <si>
    <t>100%pts &gt;5 (90th%tile); below straighline formula "%=((1-0)/(5-0))*X"</t>
  </si>
  <si>
    <t>https://www3.epa.gov/otaq/consumer/420f08025.pdf</t>
  </si>
  <si>
    <t>Emissions Data Sheet</t>
  </si>
  <si>
    <t>VOC</t>
  </si>
  <si>
    <t>THC</t>
  </si>
  <si>
    <t>CO</t>
  </si>
  <si>
    <t>Nox</t>
  </si>
  <si>
    <t>Grams per hour</t>
  </si>
  <si>
    <t>Heavy Trucks (Diesel)</t>
  </si>
  <si>
    <t>Cars/Light Trucks (Gasoline)</t>
  </si>
  <si>
    <t>Total</t>
  </si>
  <si>
    <t>Weighted average</t>
  </si>
  <si>
    <t>grams/hour</t>
  </si>
  <si>
    <t>metric tons/minute</t>
  </si>
  <si>
    <t>(Delay/(60*16))*AADT*(84.7049/60) = grams of emissions per day</t>
  </si>
  <si>
    <t>Delay is gate down time in minutes</t>
  </si>
  <si>
    <t>(60*16) is conversion of delay to percent of 16-hr travel day</t>
  </si>
  <si>
    <t>AADT is daily traffic volume</t>
  </si>
  <si>
    <t>84.7049/60 is grams per minute of weighted average of emissions</t>
  </si>
  <si>
    <t>100%pts &gt;11 (90th%tile); below straighline formula "%=((1-0)/(11-0))*X"</t>
  </si>
  <si>
    <t>100%pts &gt;7 (90th%tile); below straighline formula "%=((1-0)/(7-0))*X"</t>
  </si>
  <si>
    <t>100%pts if zero/blanks; 0% above zero</t>
  </si>
  <si>
    <t>100%pts &gt;0.36 (90th%tile); below straighline formula "%=((1-0)/(0.36-0))*X"</t>
  </si>
  <si>
    <t>100%pts &gt;0.48 (90th%tile); below straighline formula "%=((1-0)/(0.48-0))*X"</t>
  </si>
  <si>
    <t>100%pts &gt;145min (90th%tile); below straighline formula "%=((1-0)/(145-0))*X"</t>
  </si>
  <si>
    <t>100%pts &gt;2100 (90th%tile); below straighline formula "%=((1-0)/(2100-0))*X"</t>
  </si>
  <si>
    <t>Roadway Grade</t>
  </si>
  <si>
    <t xml:space="preserve">Road Grade </t>
  </si>
  <si>
    <t>Road Grade opposite</t>
  </si>
  <si>
    <t>Crossing Angles</t>
  </si>
  <si>
    <t>1 = 0-29 degrees</t>
  </si>
  <si>
    <t>2 = 30-59 degrees</t>
  </si>
  <si>
    <t>3 = 60 to 90 degrees</t>
  </si>
  <si>
    <t>0 = field is blank</t>
  </si>
  <si>
    <t>Active Protection</t>
  </si>
  <si>
    <t>Passive Protection</t>
  </si>
  <si>
    <t>"lens" means lights</t>
  </si>
  <si>
    <t>"gates" means gates</t>
  </si>
  <si>
    <t>All are signs</t>
  </si>
  <si>
    <t>See (FF)</t>
  </si>
  <si>
    <t>See (FG)</t>
  </si>
  <si>
    <t>need to interprete text</t>
  </si>
  <si>
    <t>See (W) -15 to 15</t>
  </si>
  <si>
    <t>See (X) -10 to 22</t>
  </si>
  <si>
    <t>Data also has some direct "45" and "90" values</t>
  </si>
  <si>
    <t>Median Barriers</t>
  </si>
  <si>
    <t>See (CJ,CK,CL,CM)</t>
  </si>
  <si>
    <t>No Protection</t>
  </si>
  <si>
    <t>Signs Only, Poor Geometry</t>
  </si>
  <si>
    <t>Signs Only, Okay Geometry</t>
  </si>
  <si>
    <t>Lights</t>
  </si>
  <si>
    <t>Lights and Gate</t>
  </si>
  <si>
    <t>Lights and Median Barrier</t>
  </si>
  <si>
    <t>Lights, Gate, and Median Barrier</t>
  </si>
  <si>
    <t xml:space="preserve">Poor Geometry = </t>
  </si>
  <si>
    <t>OR</t>
  </si>
  <si>
    <t>Crossing angle less than 60</t>
  </si>
  <si>
    <t>Road grade either side greater than 6</t>
  </si>
  <si>
    <t>Code</t>
  </si>
  <si>
    <t>No Data</t>
  </si>
  <si>
    <t>Manual review of crossings</t>
  </si>
  <si>
    <t>Catagories for coding</t>
  </si>
  <si>
    <t>Attributes to find data</t>
  </si>
  <si>
    <t>see (AY)</t>
  </si>
  <si>
    <t>Notes:</t>
  </si>
  <si>
    <t>Within 200 feet means distance between track and nearest stop bar of intersection, NOT centerline to centerline</t>
  </si>
  <si>
    <t>This metric is supposed to highlight crossings that if trains block crossing, does the resulting queuing really mess up the local street network.</t>
  </si>
  <si>
    <t>Signal or Roundabout within 200 feet, State Highway or Ramps</t>
  </si>
  <si>
    <t>Use WSDOT Functional Classification GIS dataset</t>
  </si>
  <si>
    <t>Signal or Roundabout within 200 feet, Principal Arterials</t>
  </si>
  <si>
    <t>Signal or Roundabout within 200 feet, Minor Arterial/Major Collectors</t>
  </si>
  <si>
    <t>Signal or Roundabout within 200 feet, Minor Collectors/Local Street</t>
  </si>
  <si>
    <t>Unsignalized Intersection within 200 feet, Principal Arterials</t>
  </si>
  <si>
    <t>Unsignalized Intersection within 200 feet, State Highway or Ramps</t>
  </si>
  <si>
    <t>If RR crossing is on state highway, and close intersection with principal arterial, code as state highway</t>
  </si>
  <si>
    <t>If RR crossing is on local street, and close intersection with principal arterial, code as principal arterial</t>
  </si>
  <si>
    <t>Signal system means close intersection is part of group of closely spaced signals (2 or more)</t>
  </si>
  <si>
    <t>If in "signal system" use highest functional class street within the system</t>
  </si>
  <si>
    <t>Signal System within 200 feet, State Highway or Ramps</t>
  </si>
  <si>
    <t>Signal System within 200 feet, Principal Arterials</t>
  </si>
  <si>
    <t>Signal System within 200 feet, Minor Arterial/Major Collectors</t>
  </si>
  <si>
    <t>No Nearby Major Intersection</t>
  </si>
  <si>
    <t>Include intersections plus/minus 30 ft</t>
  </si>
  <si>
    <t>Code based on the highest functional class street</t>
  </si>
  <si>
    <t>See "Network Sensitivity" tab</t>
  </si>
  <si>
    <t>See "LevelProtectionNotes" tab</t>
  </si>
  <si>
    <t>Real 0.12-0.41. HIGH is priority.</t>
  </si>
  <si>
    <t>Real 0.04-0.71. HIGH is priority.</t>
  </si>
  <si>
    <t>Integer 0-1. LOW is priority.</t>
  </si>
  <si>
    <t>Real 0 to 18K; HIGH is priority.</t>
  </si>
  <si>
    <t>Real 0-24 (du per acre). HIGH is priority.</t>
  </si>
  <si>
    <t>Integer 0-1, some nulls. HIGH is priority.</t>
  </si>
  <si>
    <t>Real 0-103 (jobs per acre). HIGH is priority.</t>
  </si>
  <si>
    <t>Real 0-806. HIGH is priority.</t>
  </si>
  <si>
    <t>Integer 0-16. HIGH is priority.</t>
  </si>
  <si>
    <t>Integer 0-32. HIGH is priority.</t>
  </si>
  <si>
    <t>Integer 0-52K. HIGH is priority.</t>
  </si>
  <si>
    <t>T-1 to T-5, some nulls and blanks. HIGH is priority.</t>
  </si>
  <si>
    <t>Integer 0-7. LOW is priority.</t>
  </si>
  <si>
    <t>Integer 0-2, some nulls. HIGH is priority.</t>
  </si>
  <si>
    <t>Integer 0-5, some nulls. HIGH is priority.</t>
  </si>
  <si>
    <t>Real 0.1-18, some nulls. LOW is priority.</t>
  </si>
  <si>
    <t>Integer 0-3. HIGH is priority.</t>
  </si>
  <si>
    <t>Integer 0-8 (number of grade-sep crossings within half-mile circle). LOW is priority.</t>
  </si>
  <si>
    <t>100%pts if zero/blanks; above, straightline formula "%=((0-0.5)/(8-0)*X + 0.5"</t>
  </si>
  <si>
    <t>0%pts &gt; 2 miles (80th%tile); 100%pts if null/blank; between straighline formula "%=((1-0)/(0-2))*X+1"</t>
  </si>
  <si>
    <t xml:space="preserve">100%pts if zero or 1, 95% if 2, 80% if 3, 50% if 4, 30% if 5, 10% if 6, and 0% if 7 </t>
  </si>
  <si>
    <t>100% = 30, 95% =31, 90% 32 or 20, 85% if 21, 75% if 22, 65% if 23, 60% if 10, 50% if 11, 0% if 1 or 0</t>
  </si>
  <si>
    <t>See "Emissions Notes" tab</t>
  </si>
  <si>
    <t>"Deficiency Rating" is sum of following factors:</t>
  </si>
  <si>
    <t>Accident Rating</t>
  </si>
  <si>
    <t>Exposure Rating</t>
  </si>
  <si>
    <t>Track Angle Rating</t>
  </si>
  <si>
    <t>Sight Distance Rating</t>
  </si>
  <si>
    <t>Crossing Closure Factor</t>
  </si>
  <si>
    <t>Haz Mat RailTruck Factor</t>
  </si>
  <si>
    <t>BikePed Use Factor</t>
  </si>
  <si>
    <t>Truck Route Factor</t>
  </si>
  <si>
    <t>Bus Route Factor</t>
  </si>
  <si>
    <t>Passenger Train Use Factor</t>
  </si>
  <si>
    <t>Traff200 Factor</t>
  </si>
  <si>
    <t>Poor Crossing Grade Factor</t>
  </si>
  <si>
    <t>Train Speed 0 to 25 Factor</t>
  </si>
  <si>
    <t>Reported Near Misses Factor</t>
  </si>
  <si>
    <t>10pts Fatalities, 6pts Injury, 2pts PropDam, 0pt none</t>
  </si>
  <si>
    <t>Type/Range of Data</t>
  </si>
  <si>
    <t>Integer 0,2,6,10</t>
  </si>
  <si>
    <t>Attribute</t>
  </si>
  <si>
    <t>Supporting attributes needed in above calculations</t>
  </si>
  <si>
    <t>Based on "Exposure Factor": 8pts &gt;5000; 4pts 5000-1500; 0pt &lt;1500</t>
  </si>
  <si>
    <t>Exposure Factor</t>
  </si>
  <si>
    <t>Integer</t>
  </si>
  <si>
    <t>Vehicles per day * Trains per day</t>
  </si>
  <si>
    <t>Integer 0,2,4,6,8</t>
  </si>
  <si>
    <t>Integer 0,4,8</t>
  </si>
  <si>
    <t xml:space="preserve">6pts &lt;45; 4pts 45-60; 2pt 60-75; 0pts &gt;75 (add 2 pts if multiple tracks) </t>
  </si>
  <si>
    <t>Integer 0,9</t>
  </si>
  <si>
    <t>Integer 0,10</t>
  </si>
  <si>
    <t>10pts yes; 0pts no</t>
  </si>
  <si>
    <t>Integer 0,5</t>
  </si>
  <si>
    <t>5pts yes; 0pts no</t>
  </si>
  <si>
    <t>Integer 0,10??</t>
  </si>
  <si>
    <t>10pts yes; 0pts no?</t>
  </si>
  <si>
    <t>Big calculation based on train speed and other factors</t>
  </si>
  <si>
    <t>Comparison with Step 2</t>
  </si>
  <si>
    <t>Safety&gt;Incidents (Total and Fatalities)</t>
  </si>
  <si>
    <t>No clear match</t>
  </si>
  <si>
    <t>Safety&gt;Level of Protection</t>
  </si>
  <si>
    <t>Mobility&gt;Freight Demand</t>
  </si>
  <si>
    <t>10pts yes; 0pts no (School Bus)</t>
  </si>
  <si>
    <t>Mobility&gt;Gate Down Time (has passenger train volumes)</t>
  </si>
  <si>
    <t>Mobility&gt;Vehicle Volumes; Mobility&gt;Gate Down Time (has train volumes)</t>
  </si>
  <si>
    <t>Mobiltiy&gt;Network Sensitivity</t>
  </si>
  <si>
    <t>Mobility&gt;Gate Down Time (has train speeds)</t>
  </si>
  <si>
    <t>16. Daily Emissions</t>
  </si>
  <si>
    <t>1. Number of Alternate Grade-Separated Crossings</t>
  </si>
  <si>
    <t>Closely spaced signals mean centerline to centerline spacing of 500 feet or less (may what to increase to 1000 ft? re: Marysville)</t>
  </si>
  <si>
    <t>Number of Flashing Pairs</t>
  </si>
  <si>
    <t>See (BQ)</t>
  </si>
  <si>
    <t>&gt;0 = lights</t>
  </si>
  <si>
    <t>Cantilever Lights</t>
  </si>
  <si>
    <t>True = lights</t>
  </si>
  <si>
    <t>See (BR)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</si>
</sst>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0" fillId="5" borderId="10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34" fillId="0" borderId="0" xfId="0" applyFont="1" applyAlignment="1">
      <alignment vertical="top" wrapText="1"/>
    </xf>
    <xf numFmtId="9" fontId="0" fillId="0" borderId="0" xfId="0" applyNumberFormat="1" applyAlignment="1">
      <alignment/>
    </xf>
    <xf numFmtId="0" fontId="4" fillId="0" borderId="0" xfId="0" applyFont="1" applyAlignment="1">
      <alignment vertical="top" wrapText="1"/>
    </xf>
    <xf numFmtId="0" fontId="34" fillId="0" borderId="0" xfId="0" applyFont="1" applyAlignment="1">
      <alignment/>
    </xf>
    <xf numFmtId="0" fontId="0" fillId="23" borderId="11" xfId="0" applyFill="1" applyBorder="1" applyAlignment="1">
      <alignment horizontal="center" vertical="center"/>
    </xf>
    <xf numFmtId="0" fontId="0" fillId="5" borderId="1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7" borderId="11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6" borderId="0" xfId="0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2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9.421875" style="0" customWidth="1"/>
    <col min="2" max="2" width="19.421875" style="0" bestFit="1" customWidth="1"/>
    <col min="3" max="3" width="6.57421875" style="1" bestFit="1" customWidth="1"/>
    <col min="4" max="4" width="6.57421875" style="1" customWidth="1"/>
    <col min="5" max="5" width="31.8515625" style="0" customWidth="1"/>
    <col min="6" max="6" width="22.00390625" style="0" hidden="1" customWidth="1"/>
    <col min="7" max="8" width="41.140625" style="0" customWidth="1"/>
    <col min="9" max="9" width="45.57421875" style="5" customWidth="1"/>
    <col min="10" max="10" width="46.57421875" style="0" customWidth="1"/>
    <col min="11" max="11" width="47.140625" style="0" customWidth="1"/>
  </cols>
  <sheetData>
    <row r="3" spans="1:10" ht="28.5">
      <c r="A3" s="8" t="s">
        <v>0</v>
      </c>
      <c r="B3" s="2" t="s">
        <v>8</v>
      </c>
      <c r="C3" s="9" t="s">
        <v>54</v>
      </c>
      <c r="D3" s="9" t="s">
        <v>60</v>
      </c>
      <c r="E3" s="2" t="s">
        <v>26</v>
      </c>
      <c r="F3" s="2" t="s">
        <v>76</v>
      </c>
      <c r="G3" s="2" t="s">
        <v>24</v>
      </c>
      <c r="H3" s="2" t="s">
        <v>27</v>
      </c>
      <c r="I3" s="7" t="s">
        <v>28</v>
      </c>
      <c r="J3" s="2" t="s">
        <v>37</v>
      </c>
    </row>
    <row r="4" spans="1:10" ht="43.5">
      <c r="A4" s="16" t="s">
        <v>12</v>
      </c>
      <c r="B4" s="17" t="s">
        <v>1</v>
      </c>
      <c r="C4" s="18">
        <v>30</v>
      </c>
      <c r="D4" s="6">
        <v>10</v>
      </c>
      <c r="E4" s="4" t="s">
        <v>253</v>
      </c>
      <c r="F4" s="4" t="s">
        <v>77</v>
      </c>
      <c r="G4" s="5" t="s">
        <v>15</v>
      </c>
      <c r="H4" s="5" t="s">
        <v>30</v>
      </c>
      <c r="I4" s="5" t="s">
        <v>201</v>
      </c>
      <c r="J4" s="5" t="s">
        <v>202</v>
      </c>
    </row>
    <row r="5" spans="1:10" ht="28.5">
      <c r="A5" s="16"/>
      <c r="B5" s="17"/>
      <c r="C5" s="18"/>
      <c r="D5" s="6">
        <v>10</v>
      </c>
      <c r="E5" s="4" t="s">
        <v>10</v>
      </c>
      <c r="F5" s="4" t="s">
        <v>78</v>
      </c>
      <c r="G5" s="5" t="s">
        <v>16</v>
      </c>
      <c r="H5" s="5" t="s">
        <v>31</v>
      </c>
      <c r="I5" s="5" t="s">
        <v>200</v>
      </c>
      <c r="J5" s="5" t="s">
        <v>74</v>
      </c>
    </row>
    <row r="6" spans="1:10" ht="28.5">
      <c r="A6" s="16"/>
      <c r="B6" s="17"/>
      <c r="C6" s="18"/>
      <c r="D6" s="6">
        <v>10</v>
      </c>
      <c r="E6" s="4" t="s">
        <v>11</v>
      </c>
      <c r="F6" s="4" t="s">
        <v>79</v>
      </c>
      <c r="G6" s="5" t="s">
        <v>61</v>
      </c>
      <c r="H6" s="5" t="s">
        <v>32</v>
      </c>
      <c r="I6" s="5" t="s">
        <v>199</v>
      </c>
      <c r="J6" s="5" t="s">
        <v>203</v>
      </c>
    </row>
    <row r="7" spans="1:10" ht="28.5">
      <c r="A7" s="16"/>
      <c r="B7" s="25" t="s">
        <v>2</v>
      </c>
      <c r="C7" s="18">
        <v>30</v>
      </c>
      <c r="D7" s="6">
        <v>20</v>
      </c>
      <c r="E7" s="4" t="s">
        <v>29</v>
      </c>
      <c r="F7" s="4" t="s">
        <v>80</v>
      </c>
      <c r="G7" s="5" t="s">
        <v>62</v>
      </c>
      <c r="H7" s="5" t="s">
        <v>33</v>
      </c>
      <c r="I7" s="5" t="s">
        <v>198</v>
      </c>
      <c r="J7" s="5" t="s">
        <v>96</v>
      </c>
    </row>
    <row r="8" spans="1:10" ht="28.5">
      <c r="A8" s="16"/>
      <c r="B8" s="26"/>
      <c r="C8" s="18"/>
      <c r="D8" s="6">
        <v>10</v>
      </c>
      <c r="E8" s="4" t="s">
        <v>46</v>
      </c>
      <c r="F8" s="4" t="s">
        <v>81</v>
      </c>
      <c r="G8" s="5" t="s">
        <v>63</v>
      </c>
      <c r="H8" s="5" t="s">
        <v>34</v>
      </c>
      <c r="I8" s="5" t="s">
        <v>197</v>
      </c>
      <c r="J8" s="5" t="s">
        <v>97</v>
      </c>
    </row>
    <row r="9" spans="1:11" ht="28.5">
      <c r="A9" s="16"/>
      <c r="B9" s="10" t="s">
        <v>3</v>
      </c>
      <c r="C9" s="6">
        <v>40</v>
      </c>
      <c r="D9" s="6">
        <v>40</v>
      </c>
      <c r="E9" s="4" t="s">
        <v>47</v>
      </c>
      <c r="F9" s="4" t="s">
        <v>82</v>
      </c>
      <c r="G9" s="5" t="s">
        <v>17</v>
      </c>
      <c r="H9" s="12" t="s">
        <v>183</v>
      </c>
      <c r="I9" s="5" t="s">
        <v>196</v>
      </c>
      <c r="J9" s="5" t="s">
        <v>204</v>
      </c>
      <c r="K9" s="5"/>
    </row>
    <row r="10" spans="1:10" ht="28.5">
      <c r="A10" s="19" t="s">
        <v>13</v>
      </c>
      <c r="B10" s="11" t="s">
        <v>4</v>
      </c>
      <c r="C10" s="6">
        <v>15</v>
      </c>
      <c r="D10" s="6">
        <v>15</v>
      </c>
      <c r="E10" s="4" t="s">
        <v>48</v>
      </c>
      <c r="F10" s="4" t="s">
        <v>83</v>
      </c>
      <c r="G10" s="5" t="s">
        <v>18</v>
      </c>
      <c r="H10" s="5" t="s">
        <v>35</v>
      </c>
      <c r="I10" s="5" t="s">
        <v>195</v>
      </c>
      <c r="J10" s="5" t="s">
        <v>73</v>
      </c>
    </row>
    <row r="11" spans="1:11" ht="28.5">
      <c r="A11" s="19"/>
      <c r="B11" s="27" t="s">
        <v>5</v>
      </c>
      <c r="C11" s="18">
        <v>30</v>
      </c>
      <c r="D11" s="6">
        <v>20</v>
      </c>
      <c r="E11" s="4" t="s">
        <v>55</v>
      </c>
      <c r="F11" s="4" t="s">
        <v>84</v>
      </c>
      <c r="G11" s="5" t="s">
        <v>64</v>
      </c>
      <c r="H11" s="5" t="s">
        <v>36</v>
      </c>
      <c r="I11" s="5" t="s">
        <v>194</v>
      </c>
      <c r="J11" s="5" t="s">
        <v>75</v>
      </c>
      <c r="K11" s="5"/>
    </row>
    <row r="12" spans="1:10" ht="28.5">
      <c r="A12" s="19"/>
      <c r="B12" s="28"/>
      <c r="C12" s="18"/>
      <c r="D12" s="6">
        <v>10</v>
      </c>
      <c r="E12" s="4" t="s">
        <v>56</v>
      </c>
      <c r="F12" s="4" t="s">
        <v>85</v>
      </c>
      <c r="G12" s="5" t="s">
        <v>65</v>
      </c>
      <c r="H12" s="5" t="s">
        <v>72</v>
      </c>
      <c r="I12" s="5" t="s">
        <v>194</v>
      </c>
      <c r="J12" s="5" t="s">
        <v>75</v>
      </c>
    </row>
    <row r="13" spans="1:11" ht="28.5">
      <c r="A13" s="19"/>
      <c r="B13" s="27" t="s">
        <v>6</v>
      </c>
      <c r="C13" s="18">
        <v>55</v>
      </c>
      <c r="D13" s="6">
        <v>15</v>
      </c>
      <c r="E13" s="4" t="s">
        <v>66</v>
      </c>
      <c r="F13" s="4" t="s">
        <v>88</v>
      </c>
      <c r="G13" s="5" t="s">
        <v>67</v>
      </c>
      <c r="H13" s="12" t="s">
        <v>182</v>
      </c>
      <c r="I13" s="5" t="s">
        <v>193</v>
      </c>
      <c r="J13" s="14" t="s">
        <v>205</v>
      </c>
      <c r="K13" s="5"/>
    </row>
    <row r="14" spans="1:10" ht="28.5">
      <c r="A14" s="19"/>
      <c r="B14" s="29"/>
      <c r="C14" s="18"/>
      <c r="D14" s="6">
        <v>10</v>
      </c>
      <c r="E14" s="4" t="s">
        <v>49</v>
      </c>
      <c r="F14" s="4" t="s">
        <v>86</v>
      </c>
      <c r="G14" s="5" t="s">
        <v>68</v>
      </c>
      <c r="H14" s="5" t="s">
        <v>38</v>
      </c>
      <c r="I14" s="5" t="s">
        <v>192</v>
      </c>
      <c r="J14" s="5" t="s">
        <v>98</v>
      </c>
    </row>
    <row r="15" spans="1:10" ht="43.5">
      <c r="A15" s="19"/>
      <c r="B15" s="28"/>
      <c r="C15" s="18"/>
      <c r="D15" s="6">
        <v>30</v>
      </c>
      <c r="E15" s="4" t="s">
        <v>50</v>
      </c>
      <c r="F15" s="4" t="s">
        <v>87</v>
      </c>
      <c r="G15" s="5" t="s">
        <v>19</v>
      </c>
      <c r="H15" s="5" t="s">
        <v>39</v>
      </c>
      <c r="I15" s="5" t="s">
        <v>191</v>
      </c>
      <c r="J15" s="5" t="s">
        <v>122</v>
      </c>
    </row>
    <row r="16" spans="1:10" ht="28.5">
      <c r="A16" s="20" t="s">
        <v>14</v>
      </c>
      <c r="B16" s="21" t="s">
        <v>7</v>
      </c>
      <c r="C16" s="18">
        <v>50</v>
      </c>
      <c r="D16" s="6">
        <v>25</v>
      </c>
      <c r="E16" s="4" t="s">
        <v>51</v>
      </c>
      <c r="F16" s="4" t="s">
        <v>89</v>
      </c>
      <c r="G16" s="5" t="s">
        <v>20</v>
      </c>
      <c r="H16" s="5" t="s">
        <v>40</v>
      </c>
      <c r="I16" s="5" t="s">
        <v>190</v>
      </c>
      <c r="J16" s="5" t="s">
        <v>117</v>
      </c>
    </row>
    <row r="17" spans="1:10" ht="28.5">
      <c r="A17" s="20"/>
      <c r="B17" s="21"/>
      <c r="C17" s="18"/>
      <c r="D17" s="6">
        <v>25</v>
      </c>
      <c r="E17" s="4" t="s">
        <v>52</v>
      </c>
      <c r="F17" s="4" t="s">
        <v>90</v>
      </c>
      <c r="G17" s="5" t="s">
        <v>69</v>
      </c>
      <c r="H17" s="5" t="s">
        <v>42</v>
      </c>
      <c r="I17" s="5" t="s">
        <v>189</v>
      </c>
      <c r="J17" s="5" t="s">
        <v>97</v>
      </c>
    </row>
    <row r="18" spans="1:10" ht="28.5">
      <c r="A18" s="20"/>
      <c r="B18" s="22" t="s">
        <v>25</v>
      </c>
      <c r="C18" s="18">
        <v>50</v>
      </c>
      <c r="D18" s="6">
        <v>10</v>
      </c>
      <c r="E18" s="4" t="s">
        <v>53</v>
      </c>
      <c r="F18" s="4" t="s">
        <v>91</v>
      </c>
      <c r="G18" s="5" t="s">
        <v>21</v>
      </c>
      <c r="H18" s="5" t="s">
        <v>41</v>
      </c>
      <c r="I18" s="5" t="s">
        <v>188</v>
      </c>
      <c r="J18" s="5" t="s">
        <v>118</v>
      </c>
    </row>
    <row r="19" spans="1:10" ht="43.5">
      <c r="A19" s="20"/>
      <c r="B19" s="23"/>
      <c r="C19" s="18"/>
      <c r="D19" s="6">
        <v>20</v>
      </c>
      <c r="E19" s="4" t="s">
        <v>252</v>
      </c>
      <c r="F19" s="4" t="s">
        <v>92</v>
      </c>
      <c r="G19" s="5" t="s">
        <v>70</v>
      </c>
      <c r="H19" s="12" t="s">
        <v>206</v>
      </c>
      <c r="I19" s="5" t="s">
        <v>187</v>
      </c>
      <c r="J19" s="5" t="s">
        <v>123</v>
      </c>
    </row>
    <row r="20" spans="1:10" ht="14.25">
      <c r="A20" s="20"/>
      <c r="B20" s="23"/>
      <c r="C20" s="18"/>
      <c r="D20" s="6">
        <v>10</v>
      </c>
      <c r="E20" s="4" t="s">
        <v>57</v>
      </c>
      <c r="F20" s="4" t="s">
        <v>93</v>
      </c>
      <c r="G20" s="5" t="s">
        <v>71</v>
      </c>
      <c r="H20" s="5" t="s">
        <v>43</v>
      </c>
      <c r="I20" s="5" t="s">
        <v>186</v>
      </c>
      <c r="J20" s="5" t="s">
        <v>119</v>
      </c>
    </row>
    <row r="21" spans="1:10" ht="28.5">
      <c r="A21" s="20"/>
      <c r="B21" s="23"/>
      <c r="C21" s="18"/>
      <c r="D21" s="6">
        <v>5</v>
      </c>
      <c r="E21" s="4" t="s">
        <v>58</v>
      </c>
      <c r="F21" s="4" t="s">
        <v>95</v>
      </c>
      <c r="G21" s="5" t="s">
        <v>22</v>
      </c>
      <c r="H21" s="5" t="s">
        <v>44</v>
      </c>
      <c r="I21" s="5" t="s">
        <v>185</v>
      </c>
      <c r="J21" s="5" t="s">
        <v>121</v>
      </c>
    </row>
    <row r="22" spans="1:10" ht="28.5">
      <c r="A22" s="20"/>
      <c r="B22" s="24"/>
      <c r="C22" s="18"/>
      <c r="D22" s="6">
        <v>5</v>
      </c>
      <c r="E22" s="4" t="s">
        <v>59</v>
      </c>
      <c r="F22" s="4" t="s">
        <v>94</v>
      </c>
      <c r="G22" s="5" t="s">
        <v>23</v>
      </c>
      <c r="H22" s="5" t="s">
        <v>45</v>
      </c>
      <c r="I22" s="5" t="s">
        <v>184</v>
      </c>
      <c r="J22" s="5" t="s">
        <v>120</v>
      </c>
    </row>
  </sheetData>
  <sheetProtection sheet="1" objects="1" scenarios="1"/>
  <mergeCells count="15">
    <mergeCell ref="A4:A9"/>
    <mergeCell ref="B4:B6"/>
    <mergeCell ref="C4:C6"/>
    <mergeCell ref="A10:A15"/>
    <mergeCell ref="A16:A22"/>
    <mergeCell ref="B16:B17"/>
    <mergeCell ref="C16:C17"/>
    <mergeCell ref="B18:B22"/>
    <mergeCell ref="C18:C22"/>
    <mergeCell ref="B7:B8"/>
    <mergeCell ref="C7:C8"/>
    <mergeCell ref="B11:B12"/>
    <mergeCell ref="C11:C12"/>
    <mergeCell ref="B13:B15"/>
    <mergeCell ref="C13:C1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25.421875" style="0" customWidth="1"/>
    <col min="8" max="8" width="12.00390625" style="0" bestFit="1" customWidth="1"/>
  </cols>
  <sheetData>
    <row r="2" ht="14.25">
      <c r="A2" t="s">
        <v>100</v>
      </c>
    </row>
    <row r="3" ht="14.25">
      <c r="A3" t="s">
        <v>99</v>
      </c>
    </row>
    <row r="5" ht="14.25">
      <c r="A5" t="s">
        <v>105</v>
      </c>
    </row>
    <row r="6" spans="2:6" ht="14.25">
      <c r="B6" t="s">
        <v>101</v>
      </c>
      <c r="C6" t="s">
        <v>102</v>
      </c>
      <c r="D6" t="s">
        <v>103</v>
      </c>
      <c r="E6" t="s">
        <v>104</v>
      </c>
      <c r="F6" t="s">
        <v>108</v>
      </c>
    </row>
    <row r="7" spans="1:8" ht="14.25">
      <c r="A7" t="s">
        <v>107</v>
      </c>
      <c r="B7">
        <v>4.043</v>
      </c>
      <c r="C7">
        <v>4.838</v>
      </c>
      <c r="D7">
        <v>72.725</v>
      </c>
      <c r="E7">
        <v>4.065</v>
      </c>
      <c r="F7">
        <f>SUM(B7:E7)</f>
        <v>85.67099999999999</v>
      </c>
      <c r="G7" s="13">
        <v>0.95</v>
      </c>
      <c r="H7">
        <f>F7*G7</f>
        <v>81.38744999999999</v>
      </c>
    </row>
    <row r="8" spans="1:8" ht="14.25">
      <c r="A8" t="s">
        <v>106</v>
      </c>
      <c r="B8">
        <v>3.455</v>
      </c>
      <c r="C8">
        <v>3.503</v>
      </c>
      <c r="D8">
        <v>25.628</v>
      </c>
      <c r="E8">
        <v>33.763</v>
      </c>
      <c r="F8">
        <f>SUM(B8:E8)</f>
        <v>66.34899999999999</v>
      </c>
      <c r="G8" s="13">
        <v>0.05</v>
      </c>
      <c r="H8">
        <f>F8*G8</f>
        <v>3.3174499999999996</v>
      </c>
    </row>
    <row r="10" spans="1:9" ht="14.25">
      <c r="A10" t="s">
        <v>109</v>
      </c>
      <c r="H10">
        <f>SUM(H7:H8)</f>
        <v>84.70489999999998</v>
      </c>
      <c r="I10" t="s">
        <v>110</v>
      </c>
    </row>
    <row r="11" spans="8:9" ht="14.25">
      <c r="H11">
        <f>H10/(60*1000000)</f>
        <v>1.411748333333333E-06</v>
      </c>
      <c r="I11" t="s">
        <v>111</v>
      </c>
    </row>
    <row r="15" ht="14.25">
      <c r="A15" t="s">
        <v>112</v>
      </c>
    </row>
    <row r="17" ht="14.25">
      <c r="A17" t="s">
        <v>113</v>
      </c>
    </row>
    <row r="18" ht="14.25">
      <c r="A18" t="s">
        <v>114</v>
      </c>
    </row>
    <row r="19" ht="14.25">
      <c r="A19" t="s">
        <v>115</v>
      </c>
    </row>
    <row r="20" ht="14.25">
      <c r="A20" t="s">
        <v>116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9"/>
  <sheetViews>
    <sheetView zoomScalePageLayoutView="0" workbookViewId="0" topLeftCell="A1">
      <selection activeCell="O18" sqref="O18"/>
    </sheetView>
  </sheetViews>
  <sheetFormatPr defaultColWidth="9.140625" defaultRowHeight="15"/>
  <sheetData>
    <row r="2" spans="2:10" ht="14.25">
      <c r="B2" t="s">
        <v>159</v>
      </c>
      <c r="J2" t="s">
        <v>160</v>
      </c>
    </row>
    <row r="3" spans="2:7" ht="14.25">
      <c r="B3" s="1"/>
      <c r="G3" t="s">
        <v>9</v>
      </c>
    </row>
    <row r="4" spans="2:10" ht="14.25">
      <c r="B4" s="3">
        <v>0</v>
      </c>
      <c r="C4" s="2" t="s">
        <v>157</v>
      </c>
      <c r="G4" s="13">
        <v>1</v>
      </c>
      <c r="J4" t="s">
        <v>124</v>
      </c>
    </row>
    <row r="5" spans="2:14" ht="14.25">
      <c r="B5" s="3">
        <v>1</v>
      </c>
      <c r="C5" s="2" t="s">
        <v>145</v>
      </c>
      <c r="G5" s="13">
        <v>1</v>
      </c>
      <c r="K5" t="s">
        <v>125</v>
      </c>
      <c r="N5" t="s">
        <v>140</v>
      </c>
    </row>
    <row r="6" spans="2:14" ht="14.25">
      <c r="B6" s="3">
        <v>2</v>
      </c>
      <c r="C6" s="2" t="s">
        <v>146</v>
      </c>
      <c r="G6" s="13">
        <v>0.95</v>
      </c>
      <c r="K6" t="s">
        <v>126</v>
      </c>
      <c r="N6" t="s">
        <v>141</v>
      </c>
    </row>
    <row r="7" spans="2:7" ht="14.25">
      <c r="B7" s="3">
        <v>3</v>
      </c>
      <c r="C7" s="2" t="s">
        <v>147</v>
      </c>
      <c r="G7" s="13">
        <v>0.8</v>
      </c>
    </row>
    <row r="8" spans="2:13" ht="14.25">
      <c r="B8" s="3">
        <v>4</v>
      </c>
      <c r="C8" s="2" t="s">
        <v>148</v>
      </c>
      <c r="G8" s="13">
        <v>0.5</v>
      </c>
      <c r="J8" t="s">
        <v>127</v>
      </c>
      <c r="M8" t="s">
        <v>161</v>
      </c>
    </row>
    <row r="9" spans="2:11" ht="14.25">
      <c r="B9" s="3">
        <v>5</v>
      </c>
      <c r="C9" s="2" t="s">
        <v>150</v>
      </c>
      <c r="G9" s="13">
        <v>0.3</v>
      </c>
      <c r="K9" t="s">
        <v>128</v>
      </c>
    </row>
    <row r="10" spans="2:11" ht="14.25">
      <c r="B10" s="3">
        <v>6</v>
      </c>
      <c r="C10" s="2" t="s">
        <v>149</v>
      </c>
      <c r="G10" s="13">
        <v>0.1</v>
      </c>
      <c r="K10" t="s">
        <v>129</v>
      </c>
    </row>
    <row r="11" spans="2:11" ht="14.25">
      <c r="B11" s="3">
        <v>7</v>
      </c>
      <c r="C11" s="2" t="s">
        <v>151</v>
      </c>
      <c r="G11" s="13">
        <v>0</v>
      </c>
      <c r="K11" t="s">
        <v>130</v>
      </c>
    </row>
    <row r="12" ht="14.25">
      <c r="K12" t="s">
        <v>131</v>
      </c>
    </row>
    <row r="13" spans="3:11" ht="14.25">
      <c r="C13" s="2" t="s">
        <v>152</v>
      </c>
      <c r="K13" t="s">
        <v>142</v>
      </c>
    </row>
    <row r="14" ht="14.25">
      <c r="D14" t="s">
        <v>154</v>
      </c>
    </row>
    <row r="15" spans="4:13" ht="14.25">
      <c r="D15" t="s">
        <v>153</v>
      </c>
      <c r="J15" t="s">
        <v>132</v>
      </c>
      <c r="M15" t="s">
        <v>137</v>
      </c>
    </row>
    <row r="16" spans="4:11" ht="14.25">
      <c r="D16" t="s">
        <v>155</v>
      </c>
      <c r="K16" t="s">
        <v>139</v>
      </c>
    </row>
    <row r="17" ht="14.25">
      <c r="K17" t="s">
        <v>134</v>
      </c>
    </row>
    <row r="18" ht="14.25">
      <c r="K18" t="s">
        <v>135</v>
      </c>
    </row>
    <row r="20" spans="10:13" ht="14.25">
      <c r="J20" t="s">
        <v>133</v>
      </c>
      <c r="M20" t="s">
        <v>138</v>
      </c>
    </row>
    <row r="21" ht="14.25">
      <c r="K21" t="s">
        <v>136</v>
      </c>
    </row>
    <row r="23" spans="10:13" ht="14.25">
      <c r="J23" t="s">
        <v>143</v>
      </c>
      <c r="M23" t="s">
        <v>144</v>
      </c>
    </row>
    <row r="25" spans="10:13" ht="14.25">
      <c r="J25" t="s">
        <v>255</v>
      </c>
      <c r="M25" t="s">
        <v>256</v>
      </c>
    </row>
    <row r="26" ht="14.25">
      <c r="K26" t="s">
        <v>257</v>
      </c>
    </row>
    <row r="28" spans="10:13" ht="14.25">
      <c r="J28" t="s">
        <v>258</v>
      </c>
      <c r="M28" t="s">
        <v>260</v>
      </c>
    </row>
    <row r="29" ht="14.25">
      <c r="K29" t="s">
        <v>259</v>
      </c>
    </row>
  </sheetData>
  <sheetProtection sheet="1" objects="1" scenarios="1"/>
  <printOptions/>
  <pageMargins left="0.7" right="0.7" top="0.75" bottom="0.75" header="0.3" footer="0.3"/>
  <pageSetup fitToHeight="1" fitToWidth="1"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18"/>
  <sheetViews>
    <sheetView zoomScalePageLayoutView="0" workbookViewId="0" topLeftCell="A1">
      <selection activeCell="N12" sqref="N12"/>
    </sheetView>
  </sheetViews>
  <sheetFormatPr defaultColWidth="9.140625" defaultRowHeight="15"/>
  <sheetData>
    <row r="4" spans="4:13" ht="14.25">
      <c r="D4" t="s">
        <v>158</v>
      </c>
      <c r="M4" t="s">
        <v>162</v>
      </c>
    </row>
    <row r="5" ht="14.25">
      <c r="M5" t="s">
        <v>164</v>
      </c>
    </row>
    <row r="6" spans="3:4" ht="14.25">
      <c r="C6" t="s">
        <v>9</v>
      </c>
      <c r="D6" t="s">
        <v>156</v>
      </c>
    </row>
    <row r="7" spans="3:13" ht="14.25">
      <c r="C7" s="13">
        <v>0</v>
      </c>
      <c r="D7">
        <v>0</v>
      </c>
      <c r="E7" t="s">
        <v>157</v>
      </c>
      <c r="M7" t="s">
        <v>163</v>
      </c>
    </row>
    <row r="8" spans="3:14" ht="14.25">
      <c r="C8" s="13">
        <v>0</v>
      </c>
      <c r="D8">
        <v>1</v>
      </c>
      <c r="E8" t="s">
        <v>179</v>
      </c>
      <c r="N8" t="s">
        <v>180</v>
      </c>
    </row>
    <row r="9" spans="3:5" ht="14.25">
      <c r="C9" s="13">
        <v>0.6</v>
      </c>
      <c r="D9">
        <v>10</v>
      </c>
      <c r="E9" t="s">
        <v>171</v>
      </c>
    </row>
    <row r="10" spans="3:13" ht="14.25">
      <c r="C10" s="13">
        <v>0.5</v>
      </c>
      <c r="D10">
        <v>11</v>
      </c>
      <c r="E10" t="s">
        <v>170</v>
      </c>
      <c r="M10" t="s">
        <v>174</v>
      </c>
    </row>
    <row r="11" spans="3:14" ht="14.25">
      <c r="C11" s="13">
        <v>0.9</v>
      </c>
      <c r="D11">
        <v>20</v>
      </c>
      <c r="E11" t="s">
        <v>165</v>
      </c>
      <c r="N11" t="s">
        <v>254</v>
      </c>
    </row>
    <row r="12" spans="3:5" ht="14.25">
      <c r="C12" s="13">
        <v>0.85</v>
      </c>
      <c r="D12">
        <v>21</v>
      </c>
      <c r="E12" t="s">
        <v>167</v>
      </c>
    </row>
    <row r="13" spans="3:13" ht="14.25">
      <c r="C13" s="13">
        <v>0.75</v>
      </c>
      <c r="D13">
        <v>22</v>
      </c>
      <c r="E13" t="s">
        <v>168</v>
      </c>
      <c r="M13" t="s">
        <v>166</v>
      </c>
    </row>
    <row r="14" spans="3:5" ht="14.25">
      <c r="C14" s="13">
        <v>0.65</v>
      </c>
      <c r="D14">
        <v>23</v>
      </c>
      <c r="E14" t="s">
        <v>169</v>
      </c>
    </row>
    <row r="15" spans="3:13" ht="14.25">
      <c r="C15" s="13">
        <v>1</v>
      </c>
      <c r="D15">
        <v>30</v>
      </c>
      <c r="E15" t="s">
        <v>176</v>
      </c>
      <c r="M15" t="s">
        <v>181</v>
      </c>
    </row>
    <row r="16" spans="3:14" ht="14.25">
      <c r="C16" s="13">
        <v>0.95</v>
      </c>
      <c r="D16">
        <v>31</v>
      </c>
      <c r="E16" t="s">
        <v>177</v>
      </c>
      <c r="N16" t="s">
        <v>172</v>
      </c>
    </row>
    <row r="17" spans="3:14" ht="14.25">
      <c r="C17" s="13">
        <v>0.92</v>
      </c>
      <c r="D17">
        <v>32</v>
      </c>
      <c r="E17" t="s">
        <v>178</v>
      </c>
      <c r="N17" t="s">
        <v>173</v>
      </c>
    </row>
    <row r="18" ht="14.25">
      <c r="N18" t="s">
        <v>175</v>
      </c>
    </row>
  </sheetData>
  <sheetProtection sheet="1" objects="1" scenarios="1"/>
  <printOptions/>
  <pageMargins left="0.7" right="0.7" top="0.75" bottom="0.75" header="0.3" footer="0.3"/>
  <pageSetup fitToHeight="1" fitToWidth="1" horizontalDpi="600" verticalDpi="600" orientation="portrait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F24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3" max="3" width="26.8515625" style="0" bestFit="1" customWidth="1"/>
    <col min="4" max="4" width="26.8515625" style="0" customWidth="1"/>
    <col min="5" max="5" width="60.140625" style="0" bestFit="1" customWidth="1"/>
    <col min="6" max="6" width="26.140625" style="0" customWidth="1"/>
  </cols>
  <sheetData>
    <row r="3" ht="14.25">
      <c r="B3" t="s">
        <v>207</v>
      </c>
    </row>
    <row r="4" spans="3:6" ht="14.25">
      <c r="C4" s="2" t="s">
        <v>225</v>
      </c>
      <c r="D4" s="2" t="s">
        <v>223</v>
      </c>
      <c r="E4" s="2" t="s">
        <v>37</v>
      </c>
      <c r="F4" s="2" t="s">
        <v>242</v>
      </c>
    </row>
    <row r="5" spans="2:6" ht="14.25">
      <c r="B5">
        <v>1</v>
      </c>
      <c r="C5" t="s">
        <v>208</v>
      </c>
      <c r="D5" t="s">
        <v>224</v>
      </c>
      <c r="E5" t="s">
        <v>222</v>
      </c>
      <c r="F5" t="s">
        <v>243</v>
      </c>
    </row>
    <row r="6" spans="2:6" ht="14.25">
      <c r="B6">
        <v>2</v>
      </c>
      <c r="C6" t="s">
        <v>209</v>
      </c>
      <c r="D6" t="s">
        <v>232</v>
      </c>
      <c r="E6" t="s">
        <v>227</v>
      </c>
      <c r="F6" t="s">
        <v>249</v>
      </c>
    </row>
    <row r="7" spans="2:6" ht="14.25">
      <c r="B7">
        <v>3</v>
      </c>
      <c r="C7" t="s">
        <v>210</v>
      </c>
      <c r="D7" t="s">
        <v>231</v>
      </c>
      <c r="E7" t="s">
        <v>233</v>
      </c>
      <c r="F7" t="s">
        <v>245</v>
      </c>
    </row>
    <row r="8" spans="2:6" ht="14.25">
      <c r="B8">
        <v>4</v>
      </c>
      <c r="C8" t="s">
        <v>211</v>
      </c>
      <c r="D8" t="s">
        <v>234</v>
      </c>
      <c r="E8" t="s">
        <v>241</v>
      </c>
      <c r="F8" t="s">
        <v>244</v>
      </c>
    </row>
    <row r="9" spans="2:6" ht="14.25">
      <c r="B9">
        <v>5</v>
      </c>
      <c r="C9" t="s">
        <v>212</v>
      </c>
      <c r="D9" t="s">
        <v>235</v>
      </c>
      <c r="E9" t="s">
        <v>236</v>
      </c>
      <c r="F9" t="s">
        <v>244</v>
      </c>
    </row>
    <row r="10" spans="2:6" ht="14.25">
      <c r="B10">
        <v>6</v>
      </c>
      <c r="C10" t="s">
        <v>213</v>
      </c>
      <c r="D10" t="s">
        <v>235</v>
      </c>
      <c r="E10" t="s">
        <v>236</v>
      </c>
      <c r="F10" t="s">
        <v>244</v>
      </c>
    </row>
    <row r="11" spans="2:6" ht="14.25">
      <c r="B11">
        <v>7</v>
      </c>
      <c r="C11" t="s">
        <v>214</v>
      </c>
      <c r="D11" t="s">
        <v>237</v>
      </c>
      <c r="E11" t="s">
        <v>238</v>
      </c>
      <c r="F11" t="s">
        <v>244</v>
      </c>
    </row>
    <row r="12" spans="2:6" ht="14.25">
      <c r="B12">
        <v>8</v>
      </c>
      <c r="C12" t="s">
        <v>215</v>
      </c>
      <c r="D12" t="s">
        <v>237</v>
      </c>
      <c r="E12" t="s">
        <v>238</v>
      </c>
      <c r="F12" t="s">
        <v>246</v>
      </c>
    </row>
    <row r="13" spans="2:6" ht="14.25">
      <c r="B13">
        <v>9</v>
      </c>
      <c r="C13" t="s">
        <v>216</v>
      </c>
      <c r="D13" t="s">
        <v>235</v>
      </c>
      <c r="E13" t="s">
        <v>247</v>
      </c>
      <c r="F13" t="s">
        <v>244</v>
      </c>
    </row>
    <row r="14" spans="2:6" ht="14.25">
      <c r="B14">
        <v>10</v>
      </c>
      <c r="C14" t="s">
        <v>217</v>
      </c>
      <c r="D14" t="s">
        <v>235</v>
      </c>
      <c r="E14" t="s">
        <v>236</v>
      </c>
      <c r="F14" t="s">
        <v>248</v>
      </c>
    </row>
    <row r="15" spans="2:6" ht="14.25">
      <c r="B15">
        <v>11</v>
      </c>
      <c r="C15" t="s">
        <v>218</v>
      </c>
      <c r="D15" t="s">
        <v>237</v>
      </c>
      <c r="E15" t="s">
        <v>238</v>
      </c>
      <c r="F15" t="s">
        <v>250</v>
      </c>
    </row>
    <row r="16" spans="2:6" ht="14.25">
      <c r="B16">
        <v>12</v>
      </c>
      <c r="C16" t="s">
        <v>219</v>
      </c>
      <c r="D16" s="15" t="s">
        <v>239</v>
      </c>
      <c r="E16" s="15" t="s">
        <v>240</v>
      </c>
      <c r="F16" t="s">
        <v>245</v>
      </c>
    </row>
    <row r="17" spans="2:6" ht="14.25">
      <c r="B17">
        <v>13</v>
      </c>
      <c r="C17" t="s">
        <v>220</v>
      </c>
      <c r="D17" s="15" t="s">
        <v>239</v>
      </c>
      <c r="E17" s="15" t="s">
        <v>240</v>
      </c>
      <c r="F17" t="s">
        <v>251</v>
      </c>
    </row>
    <row r="18" spans="2:6" ht="14.25">
      <c r="B18">
        <v>14</v>
      </c>
      <c r="C18" t="s">
        <v>221</v>
      </c>
      <c r="D18" s="15" t="s">
        <v>239</v>
      </c>
      <c r="E18" s="15" t="s">
        <v>240</v>
      </c>
      <c r="F18" t="s">
        <v>244</v>
      </c>
    </row>
    <row r="22" ht="14.25">
      <c r="B22" t="s">
        <v>226</v>
      </c>
    </row>
    <row r="24" spans="3:5" ht="14.25">
      <c r="C24" t="s">
        <v>228</v>
      </c>
      <c r="D24" t="s">
        <v>229</v>
      </c>
      <c r="E24" t="s">
        <v>230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Turley</dc:creator>
  <cp:keywords/>
  <dc:description/>
  <cp:lastModifiedBy>Sonia Plasencia</cp:lastModifiedBy>
  <cp:lastPrinted>2016-09-21T01:53:26Z</cp:lastPrinted>
  <dcterms:created xsi:type="dcterms:W3CDTF">2016-08-19T16:27:00Z</dcterms:created>
  <dcterms:modified xsi:type="dcterms:W3CDTF">2017-03-14T20:32:45Z</dcterms:modified>
  <cp:category/>
  <cp:version/>
  <cp:contentType/>
  <cp:contentStatus/>
</cp:coreProperties>
</file>